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 activeTab="4"/>
  </bookViews>
  <sheets>
    <sheet name="1кв" sheetId="25" r:id="rId1"/>
    <sheet name="2кв" sheetId="27" r:id="rId2"/>
    <sheet name="3кв" sheetId="28" r:id="rId3"/>
    <sheet name="4кв" sheetId="29" r:id="rId4"/>
    <sheet name="отчет" sheetId="26" r:id="rId5"/>
  </sheets>
  <definedNames>
    <definedName name="_xlnm.Print_Area" localSheetId="0">'1кв'!$A$1:$E$51</definedName>
    <definedName name="_xlnm.Print_Area" localSheetId="1">'2кв'!$A$1:$E$50</definedName>
    <definedName name="_xlnm.Print_Area" localSheetId="2">'3кв'!$A$1:$E$50</definedName>
    <definedName name="_xlnm.Print_Area" localSheetId="3">'4кв'!$A$1:$E$49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19" i="26" l="1"/>
  <c r="C14" i="26"/>
  <c r="C15" i="26"/>
  <c r="C13" i="26"/>
  <c r="C10" i="26"/>
  <c r="C11" i="26" s="1"/>
  <c r="C9" i="26"/>
  <c r="C8" i="26"/>
  <c r="C6" i="26"/>
  <c r="B49" i="29"/>
  <c r="B44" i="29"/>
  <c r="F20" i="29"/>
  <c r="E22" i="29" s="1"/>
  <c r="E23" i="29" l="1"/>
  <c r="B44" i="28"/>
  <c r="B47" i="28"/>
  <c r="F20" i="28"/>
  <c r="E22" i="28" s="1"/>
  <c r="E26" i="29" l="1"/>
  <c r="B48" i="29" s="1"/>
  <c r="E23" i="28"/>
  <c r="E26" i="28" s="1"/>
  <c r="B49" i="28" s="1"/>
  <c r="B50" i="28" s="1"/>
  <c r="B44" i="27"/>
  <c r="B47" i="27" l="1"/>
  <c r="E22" i="27"/>
  <c r="E26" i="27" s="1"/>
  <c r="B49" i="27" s="1"/>
  <c r="F20" i="27"/>
  <c r="E23" i="27" s="1"/>
  <c r="B50" i="27" l="1"/>
  <c r="C17" i="26"/>
  <c r="C27" i="26"/>
  <c r="B48" i="25" l="1"/>
  <c r="F20" i="25"/>
  <c r="E22" i="25" s="1"/>
  <c r="C21" i="26" l="1"/>
  <c r="C22" i="26" s="1"/>
  <c r="E23" i="25"/>
  <c r="E27" i="25" l="1"/>
  <c r="B50" i="25" s="1"/>
  <c r="B51" i="25" l="1"/>
</calcChain>
</file>

<file path=xl/sharedStrings.xml><?xml version="1.0" encoding="utf-8"?>
<sst xmlns="http://schemas.openxmlformats.org/spreadsheetml/2006/main" count="260" uniqueCount="98">
  <si>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</si>
  <si>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</si>
  <si>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</si>
  <si>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</si>
  <si>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</si>
  <si>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</si>
  <si>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</si>
  <si>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</si>
  <si>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</si>
  <si>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</si>
  <si>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</si>
  <si>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</si>
  <si>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</si>
  <si>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</si>
  <si>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</si>
  <si>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</si>
  <si>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</si>
  <si>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</si>
  <si>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</si>
  <si>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</si>
  <si>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</si>
  <si>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</si>
  <si>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</si>
  <si>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</si>
  <si>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д.3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</si>
  <si>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Неровного Владимира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</si>
  <si>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44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</si>
  <si>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№46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</si>
  <si>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</si>
  <si>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Итого: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</si>
  <si>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Неровного В.А.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</si>
  <si>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</si>
  <si>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</si>
  <si>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</si>
  <si>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</si>
  <si>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</si>
  <si>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</si>
  <si>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</si>
  <si>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</si>
  <si>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Общая площадь квартир - 588,6</t>
  </si>
  <si>
    <t xml:space="preserve">Не жилые помещения - 37,8 </t>
  </si>
  <si>
    <t>Расходы по содержанию и тек. Ремонту</t>
  </si>
  <si>
    <t>не жилые помещ. Почта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</si>
  <si>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</si>
  <si>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</si>
  <si>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</si>
  <si>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t>интернет Ростелеком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</si>
  <si>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</si>
  <si>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</si>
  <si>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39518,61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</si>
  <si>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</si>
  <si>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</si>
  <si>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</si>
  <si>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</si>
  <si>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</si>
  <si>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</si>
  <si>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</si>
  <si>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</si>
  <si>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</si>
  <si>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</si>
  <si>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</si>
  <si>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</si>
  <si>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Справочно:</t>
  </si>
  <si>
    <t>Прирост (+) / уменьшение (-) задолженности за год</t>
  </si>
  <si>
    <t xml:space="preserve">Получил: </t>
  </si>
  <si>
    <t>_____________________________________________</t>
  </si>
  <si>
    <t>Оплачено по нежилым помещениям (Почта России)</t>
  </si>
  <si>
    <t>Задолженность населения по оплате на 01.01.2024г.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</si>
  <si>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</si>
  <si>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</si>
  <si>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</si>
  <si>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</si>
  <si>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тридцать две тысячи пятьсот семьдесят рублей 85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</si>
  <si>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</si>
  <si>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</si>
  <si>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</si>
  <si>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одна тысяча шестьсот семь рублей 34 копейки.</t>
  </si>
  <si>
    <t>Предъявлено населению 39214,91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</si>
  <si>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</si>
  <si>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</si>
  <si>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</si>
  <si>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тридцать четыре тысячи триста пятьдесят один рубль 78 копеек.</t>
  </si>
  <si>
    <t>Предъявлено населению43085,52</t>
  </si>
  <si>
    <t>за 4 квартал 2024 года</t>
  </si>
  <si>
    <t>31.12.2024 г.</t>
  </si>
  <si>
    <t>4 квартал</t>
  </si>
  <si>
    <t>г. Россошь, ул. Комсомольская, д. 3</t>
  </si>
  <si>
    <t xml:space="preserve">           2. Всего за период с "01" 10 2024 г. по "31" 12 2024 г. выполнено работ (оказано услуг) на общую сумму тридцать четыре тысячи триста пятьдесят один рубль 78 копеек.</t>
  </si>
  <si>
    <t>НА ЛИЦЕВОМ СЧЕТЕ  за  период  с 01.01.2024 г. по 31.12.2024 г.</t>
  </si>
  <si>
    <t>по ж.д. ул. Комсомольская, д. 3</t>
  </si>
  <si>
    <t>Начислено всего 164904,56</t>
  </si>
  <si>
    <t>Задолженность населения по оплате на 01.01.2025г.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</si>
  <si>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</si>
  <si>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</si>
  <si>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</si>
  <si>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Непредвиденные работы 0 ч/ч</t>
  </si>
  <si>
    <t xml:space="preserve">   * Корректировка расходов по договору с ОАО "Газпром газораспределения Воронеж" (по статье содержание МКД)</t>
  </si>
  <si>
    <t>Остаток средств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</si>
</sst>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4" fillId="2" borderId="0" xfId="0" applyFont="1" applyFill="1"/>
    <xf numFmtId="0" fontId="1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49" fontId="3" fillId="0" borderId="1" xfId="0" applyNumberFormat="1" applyFont="1" applyBorder="1"/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4" fontId="8" fillId="2" borderId="0" xfId="1" applyNumberFormat="1" applyFont="1" applyFill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19" fillId="0" borderId="0" xfId="0" applyFont="1"/>
    <xf numFmtId="166" fontId="7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1" xfId="0" applyFont="1" applyBorder="1"/>
    <xf numFmtId="166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19" fillId="0" borderId="0" xfId="0" applyNumberFormat="1" applyFont="1"/>
    <xf numFmtId="2" fontId="3" fillId="0" borderId="6" xfId="1" applyNumberFormat="1" applyFont="1" applyBorder="1" applyAlignment="1">
      <alignment horizontal="center"/>
    </xf>
    <xf numFmtId="0" fontId="18" fillId="0" borderId="4" xfId="0" applyFont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9" t="s">
        <v>11</v>
      </c>
      <c r="B1" s="59"/>
      <c r="C1" s="59"/>
      <c r="D1" s="59"/>
      <c r="E1" s="59"/>
    </row>
    <row r="2" spans="1:5" ht="36" customHeight="1" x14ac:dyDescent="0.25">
      <c r="A2" s="60" t="s">
        <v>12</v>
      </c>
      <c r="B2" s="61"/>
      <c r="C2" s="61"/>
      <c r="D2" s="61"/>
      <c r="E2" s="61"/>
    </row>
    <row r="3" spans="1:5" x14ac:dyDescent="0.25">
      <c r="A3" s="62" t="s">
        <v>68</v>
      </c>
      <c r="B3" s="62"/>
      <c r="C3" s="62"/>
      <c r="D3" s="62"/>
      <c r="E3" s="62"/>
    </row>
    <row r="4" spans="1:5" s="1" customFormat="1" ht="15.75" x14ac:dyDescent="0.25">
      <c r="A4" s="25" t="s">
        <v>13</v>
      </c>
      <c r="B4" s="4"/>
      <c r="C4" s="4"/>
      <c r="D4" s="30"/>
      <c r="E4" s="29" t="s">
        <v>69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63" t="s">
        <v>0</v>
      </c>
      <c r="B6" s="63"/>
      <c r="C6" s="63"/>
      <c r="D6" s="63"/>
      <c r="E6" s="63"/>
    </row>
    <row r="7" spans="1:5" ht="15.75" customHeight="1" x14ac:dyDescent="0.25">
      <c r="A7" s="64" t="s">
        <v>24</v>
      </c>
      <c r="B7" s="64"/>
      <c r="C7" s="64"/>
      <c r="D7" s="64"/>
      <c r="E7" s="64"/>
    </row>
    <row r="8" spans="1:5" x14ac:dyDescent="0.25">
      <c r="A8" s="66" t="s">
        <v>1</v>
      </c>
      <c r="B8" s="66"/>
      <c r="C8" s="66"/>
      <c r="D8" s="66"/>
      <c r="E8" s="66"/>
    </row>
    <row r="9" spans="1:5" ht="17.25" customHeight="1" x14ac:dyDescent="0.25">
      <c r="A9" s="63" t="s">
        <v>25</v>
      </c>
      <c r="B9" s="63"/>
      <c r="C9" s="63"/>
      <c r="D9" s="63"/>
      <c r="E9" s="63"/>
    </row>
    <row r="10" spans="1:5" ht="24.75" customHeight="1" x14ac:dyDescent="0.25">
      <c r="A10" s="67" t="s">
        <v>14</v>
      </c>
      <c r="B10" s="68"/>
      <c r="C10" s="68"/>
      <c r="D10" s="68"/>
      <c r="E10" s="68"/>
    </row>
    <row r="11" spans="1:5" ht="32.25" customHeight="1" x14ac:dyDescent="0.25">
      <c r="A11" s="63" t="s">
        <v>26</v>
      </c>
      <c r="B11" s="63"/>
      <c r="C11" s="63"/>
      <c r="D11" s="63"/>
      <c r="E11" s="63"/>
    </row>
    <row r="12" spans="1:5" ht="17.25" customHeight="1" x14ac:dyDescent="0.25">
      <c r="A12" s="66" t="s">
        <v>15</v>
      </c>
      <c r="B12" s="69"/>
      <c r="C12" s="69"/>
      <c r="D12" s="69"/>
      <c r="E12" s="69"/>
    </row>
    <row r="13" spans="1:5" x14ac:dyDescent="0.25">
      <c r="A13" s="63" t="s">
        <v>22</v>
      </c>
      <c r="B13" s="63"/>
      <c r="C13" s="63"/>
      <c r="D13" s="63"/>
      <c r="E13" s="63"/>
    </row>
    <row r="14" spans="1:5" ht="11.25" customHeight="1" x14ac:dyDescent="0.25">
      <c r="A14" s="66" t="s">
        <v>2</v>
      </c>
      <c r="B14" s="69"/>
      <c r="C14" s="69"/>
      <c r="D14" s="69"/>
      <c r="E14" s="69"/>
    </row>
    <row r="15" spans="1:5" ht="18.75" customHeight="1" x14ac:dyDescent="0.25">
      <c r="A15" s="63" t="s">
        <v>47</v>
      </c>
      <c r="B15" s="63"/>
      <c r="C15" s="63"/>
      <c r="D15" s="63"/>
      <c r="E15" s="63"/>
    </row>
    <row r="16" spans="1:5" ht="14.25" customHeight="1" x14ac:dyDescent="0.25">
      <c r="A16" s="66" t="s">
        <v>16</v>
      </c>
      <c r="B16" s="69"/>
      <c r="C16" s="69"/>
      <c r="D16" s="69"/>
      <c r="E16" s="69"/>
    </row>
    <row r="17" spans="1:7" ht="30.75" customHeight="1" x14ac:dyDescent="0.25">
      <c r="A17" s="63" t="s">
        <v>17</v>
      </c>
      <c r="B17" s="63"/>
      <c r="C17" s="63"/>
      <c r="D17" s="63"/>
      <c r="E17" s="63"/>
    </row>
    <row r="18" spans="1:7" ht="58.15" customHeight="1" x14ac:dyDescent="0.25">
      <c r="A18" s="63" t="s">
        <v>27</v>
      </c>
      <c r="B18" s="63"/>
      <c r="C18" s="63"/>
      <c r="D18" s="63"/>
      <c r="E18" s="63"/>
    </row>
    <row r="19" spans="1:7" ht="33" customHeight="1" x14ac:dyDescent="0.25">
      <c r="A19" s="65" t="s">
        <v>28</v>
      </c>
      <c r="B19" s="65"/>
      <c r="C19" s="65"/>
      <c r="D19" s="65"/>
      <c r="E19" s="65"/>
    </row>
    <row r="20" spans="1:7" ht="19.5" customHeight="1" x14ac:dyDescent="0.25">
      <c r="A20" s="65"/>
      <c r="B20" s="65"/>
      <c r="C20" s="65"/>
      <c r="D20" s="65"/>
      <c r="E20" s="65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45</v>
      </c>
      <c r="B22" s="9" t="s">
        <v>35</v>
      </c>
      <c r="C22" s="3" t="s">
        <v>4</v>
      </c>
      <c r="D22" s="3">
        <v>12.33</v>
      </c>
      <c r="E22" s="8">
        <f>D22*F20*G20</f>
        <v>23170.536</v>
      </c>
    </row>
    <row r="23" spans="1:7" x14ac:dyDescent="0.25">
      <c r="A23" s="7" t="s">
        <v>43</v>
      </c>
      <c r="B23" s="9" t="s">
        <v>23</v>
      </c>
      <c r="C23" s="3" t="s">
        <v>4</v>
      </c>
      <c r="D23" s="3">
        <v>4.3600000000000003</v>
      </c>
      <c r="E23" s="8">
        <f>D23*F20*G20</f>
        <v>8193.3120000000017</v>
      </c>
    </row>
    <row r="24" spans="1:7" s="19" customFormat="1" x14ac:dyDescent="0.25">
      <c r="A24" s="24" t="s">
        <v>31</v>
      </c>
      <c r="B24" s="9" t="s">
        <v>32</v>
      </c>
      <c r="C24" s="21" t="s">
        <v>33</v>
      </c>
      <c r="D24" s="21"/>
      <c r="E24" s="22">
        <v>591</v>
      </c>
    </row>
    <row r="25" spans="1:7" s="19" customFormat="1" ht="60" x14ac:dyDescent="0.25">
      <c r="A25" s="46" t="s">
        <v>70</v>
      </c>
      <c r="B25" s="47" t="s">
        <v>71</v>
      </c>
      <c r="C25" s="48" t="s">
        <v>33</v>
      </c>
      <c r="D25" s="48"/>
      <c r="E25" s="49">
        <v>616</v>
      </c>
    </row>
    <row r="26" spans="1:7" s="19" customFormat="1" x14ac:dyDescent="0.25">
      <c r="A26" s="24"/>
      <c r="B26" s="9"/>
      <c r="C26" s="21"/>
      <c r="D26" s="21"/>
      <c r="E26" s="22"/>
    </row>
    <row r="27" spans="1:7" x14ac:dyDescent="0.25">
      <c r="A27" s="10" t="s">
        <v>29</v>
      </c>
      <c r="B27" s="11"/>
      <c r="C27" s="12"/>
      <c r="D27" s="12"/>
      <c r="E27" s="13">
        <f>SUM(E22:E26)</f>
        <v>32570.848000000002</v>
      </c>
    </row>
    <row r="28" spans="1:7" ht="18" customHeight="1" x14ac:dyDescent="0.25"/>
    <row r="29" spans="1:7" ht="33.6" customHeight="1" x14ac:dyDescent="0.25">
      <c r="A29" s="71" t="s">
        <v>72</v>
      </c>
      <c r="B29" s="71"/>
      <c r="C29" s="71"/>
      <c r="D29" s="71"/>
      <c r="E29" s="71"/>
    </row>
    <row r="30" spans="1:7" ht="30.75" customHeight="1" x14ac:dyDescent="0.25">
      <c r="A30" s="63" t="s">
        <v>21</v>
      </c>
      <c r="B30" s="63"/>
      <c r="C30" s="63"/>
      <c r="D30" s="63"/>
      <c r="E30" s="63"/>
    </row>
    <row r="31" spans="1:7" x14ac:dyDescent="0.25">
      <c r="A31" s="63" t="s">
        <v>20</v>
      </c>
      <c r="B31" s="63"/>
      <c r="C31" s="63"/>
      <c r="D31" s="63"/>
      <c r="E31" s="63"/>
    </row>
    <row r="32" spans="1:7" x14ac:dyDescent="0.25">
      <c r="A32" s="63" t="s">
        <v>34</v>
      </c>
      <c r="B32" s="63"/>
      <c r="C32" s="63"/>
      <c r="D32" s="63"/>
      <c r="E32" s="63"/>
    </row>
    <row r="33" spans="1:5" x14ac:dyDescent="0.25">
      <c r="A33" s="63" t="s">
        <v>18</v>
      </c>
      <c r="B33" s="63"/>
      <c r="C33" s="63"/>
      <c r="D33" s="63"/>
      <c r="E33" s="63"/>
    </row>
    <row r="34" spans="1:5" x14ac:dyDescent="0.25">
      <c r="A34" s="72" t="s">
        <v>5</v>
      </c>
      <c r="B34" s="72"/>
      <c r="C34" s="72"/>
      <c r="D34" s="72"/>
      <c r="E34" s="72"/>
    </row>
    <row r="35" spans="1:5" x14ac:dyDescent="0.25">
      <c r="A35" s="63" t="s">
        <v>18</v>
      </c>
      <c r="B35" s="63"/>
      <c r="C35" s="63"/>
      <c r="D35" s="63"/>
      <c r="E35" s="63"/>
    </row>
    <row r="36" spans="1:5" x14ac:dyDescent="0.25">
      <c r="A36" s="73" t="s">
        <v>48</v>
      </c>
      <c r="B36" s="73"/>
      <c r="C36" s="73"/>
      <c r="D36" s="73"/>
      <c r="E36" s="5"/>
    </row>
    <row r="37" spans="1:5" x14ac:dyDescent="0.25">
      <c r="B37" s="70" t="s">
        <v>19</v>
      </c>
      <c r="C37" s="70"/>
      <c r="D37" s="70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73" t="s">
        <v>30</v>
      </c>
      <c r="B39" s="73"/>
      <c r="C39" s="73"/>
      <c r="D39" s="73"/>
      <c r="E39" s="5"/>
    </row>
    <row r="40" spans="1:5" x14ac:dyDescent="0.25">
      <c r="B40" s="70" t="s">
        <v>19</v>
      </c>
      <c r="C40" s="70"/>
      <c r="D40" s="70"/>
      <c r="E40" s="6" t="s">
        <v>6</v>
      </c>
    </row>
    <row r="42" spans="1:5" x14ac:dyDescent="0.25">
      <c r="A42" s="20" t="s">
        <v>39</v>
      </c>
    </row>
    <row r="43" spans="1:5" x14ac:dyDescent="0.25">
      <c r="A43" s="20" t="s">
        <v>40</v>
      </c>
    </row>
    <row r="44" spans="1:5" x14ac:dyDescent="0.25">
      <c r="A44" s="14" t="s">
        <v>36</v>
      </c>
    </row>
    <row r="45" spans="1:5" x14ac:dyDescent="0.25">
      <c r="A45" s="2" t="s">
        <v>44</v>
      </c>
      <c r="B45" s="50">
        <v>27466.45</v>
      </c>
    </row>
    <row r="46" spans="1:5" ht="15.75" x14ac:dyDescent="0.25">
      <c r="A46" s="16" t="s">
        <v>49</v>
      </c>
      <c r="B46" s="17"/>
    </row>
    <row r="47" spans="1:5" x14ac:dyDescent="0.25">
      <c r="A47" s="2" t="s">
        <v>38</v>
      </c>
      <c r="B47" s="17">
        <v>34824.79</v>
      </c>
    </row>
    <row r="48" spans="1:5" x14ac:dyDescent="0.25">
      <c r="A48" s="2" t="s">
        <v>46</v>
      </c>
      <c r="B48" s="17">
        <f>150*3</f>
        <v>450</v>
      </c>
    </row>
    <row r="49" spans="1:2" x14ac:dyDescent="0.25">
      <c r="A49" s="2" t="s">
        <v>42</v>
      </c>
      <c r="B49" s="17">
        <v>845.96</v>
      </c>
    </row>
    <row r="50" spans="1:2" ht="30" x14ac:dyDescent="0.25">
      <c r="A50" s="26" t="s">
        <v>41</v>
      </c>
      <c r="B50" s="17">
        <f>E27</f>
        <v>32570.848000000002</v>
      </c>
    </row>
    <row r="51" spans="1:2" x14ac:dyDescent="0.25">
      <c r="A51" s="18" t="s">
        <v>37</v>
      </c>
      <c r="B51" s="15">
        <f>B45+B47+B48+B49-B50</f>
        <v>31016.352000000003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SheetLayoutView="100" workbookViewId="0">
      <selection activeCell="B51" sqref="B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9" t="s">
        <v>11</v>
      </c>
      <c r="B1" s="59"/>
      <c r="C1" s="59"/>
      <c r="D1" s="59"/>
      <c r="E1" s="59"/>
    </row>
    <row r="2" spans="1:5" ht="36" customHeight="1" x14ac:dyDescent="0.25">
      <c r="A2" s="60" t="s">
        <v>12</v>
      </c>
      <c r="B2" s="61"/>
      <c r="C2" s="61"/>
      <c r="D2" s="61"/>
      <c r="E2" s="61"/>
    </row>
    <row r="3" spans="1:5" x14ac:dyDescent="0.25">
      <c r="A3" s="62" t="s">
        <v>73</v>
      </c>
      <c r="B3" s="62"/>
      <c r="C3" s="62"/>
      <c r="D3" s="62"/>
      <c r="E3" s="62"/>
    </row>
    <row r="4" spans="1:5" s="1" customFormat="1" ht="15.75" x14ac:dyDescent="0.25">
      <c r="A4" s="25" t="s">
        <v>13</v>
      </c>
      <c r="B4" s="4"/>
      <c r="C4" s="4"/>
      <c r="D4" s="30"/>
      <c r="E4" s="29" t="s">
        <v>74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63" t="s">
        <v>0</v>
      </c>
      <c r="B6" s="63"/>
      <c r="C6" s="63"/>
      <c r="D6" s="63"/>
      <c r="E6" s="63"/>
    </row>
    <row r="7" spans="1:5" ht="15.75" customHeight="1" x14ac:dyDescent="0.25">
      <c r="A7" s="64" t="s">
        <v>24</v>
      </c>
      <c r="B7" s="64"/>
      <c r="C7" s="64"/>
      <c r="D7" s="64"/>
      <c r="E7" s="64"/>
    </row>
    <row r="8" spans="1:5" x14ac:dyDescent="0.25">
      <c r="A8" s="66" t="s">
        <v>1</v>
      </c>
      <c r="B8" s="66"/>
      <c r="C8" s="66"/>
      <c r="D8" s="66"/>
      <c r="E8" s="66"/>
    </row>
    <row r="9" spans="1:5" ht="17.25" customHeight="1" x14ac:dyDescent="0.25">
      <c r="A9" s="63" t="s">
        <v>25</v>
      </c>
      <c r="B9" s="63"/>
      <c r="C9" s="63"/>
      <c r="D9" s="63"/>
      <c r="E9" s="63"/>
    </row>
    <row r="10" spans="1:5" ht="24.75" customHeight="1" x14ac:dyDescent="0.25">
      <c r="A10" s="67" t="s">
        <v>14</v>
      </c>
      <c r="B10" s="68"/>
      <c r="C10" s="68"/>
      <c r="D10" s="68"/>
      <c r="E10" s="68"/>
    </row>
    <row r="11" spans="1:5" ht="32.25" customHeight="1" x14ac:dyDescent="0.25">
      <c r="A11" s="63" t="s">
        <v>26</v>
      </c>
      <c r="B11" s="63"/>
      <c r="C11" s="63"/>
      <c r="D11" s="63"/>
      <c r="E11" s="63"/>
    </row>
    <row r="12" spans="1:5" ht="17.25" customHeight="1" x14ac:dyDescent="0.25">
      <c r="A12" s="66" t="s">
        <v>15</v>
      </c>
      <c r="B12" s="69"/>
      <c r="C12" s="69"/>
      <c r="D12" s="69"/>
      <c r="E12" s="69"/>
    </row>
    <row r="13" spans="1:5" x14ac:dyDescent="0.25">
      <c r="A13" s="63" t="s">
        <v>22</v>
      </c>
      <c r="B13" s="63"/>
      <c r="C13" s="63"/>
      <c r="D13" s="63"/>
      <c r="E13" s="63"/>
    </row>
    <row r="14" spans="1:5" ht="11.25" customHeight="1" x14ac:dyDescent="0.25">
      <c r="A14" s="66" t="s">
        <v>2</v>
      </c>
      <c r="B14" s="69"/>
      <c r="C14" s="69"/>
      <c r="D14" s="69"/>
      <c r="E14" s="69"/>
    </row>
    <row r="15" spans="1:5" ht="18.75" customHeight="1" x14ac:dyDescent="0.25">
      <c r="A15" s="63" t="s">
        <v>47</v>
      </c>
      <c r="B15" s="63"/>
      <c r="C15" s="63"/>
      <c r="D15" s="63"/>
      <c r="E15" s="63"/>
    </row>
    <row r="16" spans="1:5" ht="14.25" customHeight="1" x14ac:dyDescent="0.25">
      <c r="A16" s="66" t="s">
        <v>16</v>
      </c>
      <c r="B16" s="69"/>
      <c r="C16" s="69"/>
      <c r="D16" s="69"/>
      <c r="E16" s="69"/>
    </row>
    <row r="17" spans="1:7" ht="30.75" customHeight="1" x14ac:dyDescent="0.25">
      <c r="A17" s="63" t="s">
        <v>17</v>
      </c>
      <c r="B17" s="63"/>
      <c r="C17" s="63"/>
      <c r="D17" s="63"/>
      <c r="E17" s="63"/>
    </row>
    <row r="18" spans="1:7" ht="58.15" customHeight="1" x14ac:dyDescent="0.25">
      <c r="A18" s="63" t="s">
        <v>27</v>
      </c>
      <c r="B18" s="63"/>
      <c r="C18" s="63"/>
      <c r="D18" s="63"/>
      <c r="E18" s="63"/>
    </row>
    <row r="19" spans="1:7" ht="33" customHeight="1" x14ac:dyDescent="0.25">
      <c r="A19" s="65" t="s">
        <v>28</v>
      </c>
      <c r="B19" s="65"/>
      <c r="C19" s="65"/>
      <c r="D19" s="65"/>
      <c r="E19" s="65"/>
    </row>
    <row r="20" spans="1:7" ht="19.5" customHeight="1" x14ac:dyDescent="0.25">
      <c r="A20" s="65"/>
      <c r="B20" s="65"/>
      <c r="C20" s="65"/>
      <c r="D20" s="65"/>
      <c r="E20" s="65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45</v>
      </c>
      <c r="B22" s="9" t="s">
        <v>35</v>
      </c>
      <c r="C22" s="3" t="s">
        <v>4</v>
      </c>
      <c r="D22" s="3">
        <v>12.33</v>
      </c>
      <c r="E22" s="8">
        <f>D22*F20*G20</f>
        <v>23170.536</v>
      </c>
    </row>
    <row r="23" spans="1:7" x14ac:dyDescent="0.25">
      <c r="A23" s="7" t="s">
        <v>43</v>
      </c>
      <c r="B23" s="9" t="s">
        <v>23</v>
      </c>
      <c r="C23" s="3" t="s">
        <v>4</v>
      </c>
      <c r="D23" s="3">
        <v>4.3600000000000003</v>
      </c>
      <c r="E23" s="8">
        <f>D23*F20*G20</f>
        <v>8193.3120000000017</v>
      </c>
    </row>
    <row r="24" spans="1:7" s="19" customFormat="1" x14ac:dyDescent="0.25">
      <c r="A24" s="24" t="s">
        <v>31</v>
      </c>
      <c r="B24" s="9" t="s">
        <v>75</v>
      </c>
      <c r="C24" s="21" t="s">
        <v>33</v>
      </c>
      <c r="D24" s="21"/>
      <c r="E24" s="22">
        <v>243.49</v>
      </c>
    </row>
    <row r="25" spans="1:7" s="19" customFormat="1" x14ac:dyDescent="0.25">
      <c r="A25" s="24"/>
      <c r="B25" s="9"/>
      <c r="C25" s="21"/>
      <c r="D25" s="21"/>
      <c r="E25" s="22"/>
    </row>
    <row r="26" spans="1:7" x14ac:dyDescent="0.25">
      <c r="A26" s="10" t="s">
        <v>29</v>
      </c>
      <c r="B26" s="11"/>
      <c r="C26" s="12"/>
      <c r="D26" s="12"/>
      <c r="E26" s="13">
        <f>SUM(E22:E25)</f>
        <v>31607.338000000003</v>
      </c>
    </row>
    <row r="27" spans="1:7" ht="18" customHeight="1" x14ac:dyDescent="0.25"/>
    <row r="28" spans="1:7" ht="33.6" customHeight="1" x14ac:dyDescent="0.25">
      <c r="A28" s="71" t="s">
        <v>76</v>
      </c>
      <c r="B28" s="71"/>
      <c r="C28" s="71"/>
      <c r="D28" s="71"/>
      <c r="E28" s="71"/>
    </row>
    <row r="29" spans="1:7" ht="30.75" customHeight="1" x14ac:dyDescent="0.25">
      <c r="A29" s="63" t="s">
        <v>21</v>
      </c>
      <c r="B29" s="63"/>
      <c r="C29" s="63"/>
      <c r="D29" s="63"/>
      <c r="E29" s="63"/>
    </row>
    <row r="30" spans="1:7" x14ac:dyDescent="0.25">
      <c r="A30" s="63" t="s">
        <v>20</v>
      </c>
      <c r="B30" s="63"/>
      <c r="C30" s="63"/>
      <c r="D30" s="63"/>
      <c r="E30" s="63"/>
    </row>
    <row r="31" spans="1:7" x14ac:dyDescent="0.25">
      <c r="A31" s="63" t="s">
        <v>34</v>
      </c>
      <c r="B31" s="63"/>
      <c r="C31" s="63"/>
      <c r="D31" s="63"/>
      <c r="E31" s="63"/>
    </row>
    <row r="32" spans="1:7" x14ac:dyDescent="0.25">
      <c r="A32" s="63" t="s">
        <v>18</v>
      </c>
      <c r="B32" s="63"/>
      <c r="C32" s="63"/>
      <c r="D32" s="63"/>
      <c r="E32" s="63"/>
    </row>
    <row r="33" spans="1:5" x14ac:dyDescent="0.25">
      <c r="A33" s="72" t="s">
        <v>5</v>
      </c>
      <c r="B33" s="72"/>
      <c r="C33" s="72"/>
      <c r="D33" s="72"/>
      <c r="E33" s="72"/>
    </row>
    <row r="34" spans="1:5" x14ac:dyDescent="0.25">
      <c r="A34" s="63" t="s">
        <v>18</v>
      </c>
      <c r="B34" s="63"/>
      <c r="C34" s="63"/>
      <c r="D34" s="63"/>
      <c r="E34" s="63"/>
    </row>
    <row r="35" spans="1:5" x14ac:dyDescent="0.25">
      <c r="A35" s="73" t="s">
        <v>48</v>
      </c>
      <c r="B35" s="73"/>
      <c r="C35" s="73"/>
      <c r="D35" s="73"/>
      <c r="E35" s="5"/>
    </row>
    <row r="36" spans="1:5" x14ac:dyDescent="0.25">
      <c r="B36" s="70" t="s">
        <v>19</v>
      </c>
      <c r="C36" s="70"/>
      <c r="D36" s="70"/>
      <c r="E36" s="6" t="s">
        <v>6</v>
      </c>
    </row>
    <row r="37" spans="1:5" x14ac:dyDescent="0.25">
      <c r="A37" s="44"/>
      <c r="B37" s="44"/>
      <c r="C37" s="44"/>
      <c r="D37" s="44"/>
      <c r="E37" s="44"/>
    </row>
    <row r="38" spans="1:5" x14ac:dyDescent="0.25">
      <c r="A38" s="73" t="s">
        <v>30</v>
      </c>
      <c r="B38" s="73"/>
      <c r="C38" s="73"/>
      <c r="D38" s="73"/>
      <c r="E38" s="5"/>
    </row>
    <row r="39" spans="1:5" x14ac:dyDescent="0.25">
      <c r="B39" s="70" t="s">
        <v>19</v>
      </c>
      <c r="C39" s="70"/>
      <c r="D39" s="70"/>
      <c r="E39" s="6" t="s">
        <v>6</v>
      </c>
    </row>
    <row r="41" spans="1:5" x14ac:dyDescent="0.25">
      <c r="A41" s="20" t="s">
        <v>39</v>
      </c>
    </row>
    <row r="42" spans="1:5" x14ac:dyDescent="0.25">
      <c r="A42" s="20" t="s">
        <v>40</v>
      </c>
    </row>
    <row r="43" spans="1:5" x14ac:dyDescent="0.25">
      <c r="A43" s="14" t="s">
        <v>36</v>
      </c>
    </row>
    <row r="44" spans="1:5" x14ac:dyDescent="0.25">
      <c r="A44" s="2" t="s">
        <v>44</v>
      </c>
      <c r="B44" s="15">
        <f>'1кв'!B51</f>
        <v>31016.352000000003</v>
      </c>
    </row>
    <row r="45" spans="1:5" ht="15.75" x14ac:dyDescent="0.25">
      <c r="A45" s="16" t="s">
        <v>77</v>
      </c>
      <c r="B45" s="17"/>
    </row>
    <row r="46" spans="1:5" x14ac:dyDescent="0.25">
      <c r="A46" s="2" t="s">
        <v>38</v>
      </c>
      <c r="B46" s="17">
        <v>41418.019999999997</v>
      </c>
    </row>
    <row r="47" spans="1:5" x14ac:dyDescent="0.25">
      <c r="A47" s="2" t="s">
        <v>46</v>
      </c>
      <c r="B47" s="17">
        <f>150*3</f>
        <v>450</v>
      </c>
    </row>
    <row r="48" spans="1:5" x14ac:dyDescent="0.25">
      <c r="A48" s="2" t="s">
        <v>42</v>
      </c>
      <c r="B48" s="17">
        <v>1691.92</v>
      </c>
    </row>
    <row r="49" spans="1:2" ht="30" x14ac:dyDescent="0.25">
      <c r="A49" s="43" t="s">
        <v>41</v>
      </c>
      <c r="B49" s="17">
        <f>E26</f>
        <v>31607.338000000003</v>
      </c>
    </row>
    <row r="50" spans="1:2" x14ac:dyDescent="0.25">
      <c r="A50" s="18" t="s">
        <v>37</v>
      </c>
      <c r="B50" s="15">
        <f>B44+B46+B47+B48-B49</f>
        <v>42968.953999999998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3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9" t="s">
        <v>11</v>
      </c>
      <c r="B1" s="59"/>
      <c r="C1" s="59"/>
      <c r="D1" s="59"/>
      <c r="E1" s="59"/>
    </row>
    <row r="2" spans="1:5" ht="36" customHeight="1" x14ac:dyDescent="0.25">
      <c r="A2" s="60" t="s">
        <v>12</v>
      </c>
      <c r="B2" s="61"/>
      <c r="C2" s="61"/>
      <c r="D2" s="61"/>
      <c r="E2" s="61"/>
    </row>
    <row r="3" spans="1:5" x14ac:dyDescent="0.25">
      <c r="A3" s="62" t="s">
        <v>78</v>
      </c>
      <c r="B3" s="62"/>
      <c r="C3" s="62"/>
      <c r="D3" s="62"/>
      <c r="E3" s="62"/>
    </row>
    <row r="4" spans="1:5" s="1" customFormat="1" ht="15.75" x14ac:dyDescent="0.25">
      <c r="A4" s="25" t="s">
        <v>13</v>
      </c>
      <c r="B4" s="4"/>
      <c r="C4" s="4"/>
      <c r="D4" s="30"/>
      <c r="E4" s="29" t="s">
        <v>79</v>
      </c>
    </row>
    <row r="5" spans="1:5" x14ac:dyDescent="0.25">
      <c r="A5" s="53"/>
      <c r="B5" s="4"/>
      <c r="C5" s="4"/>
      <c r="D5" s="4"/>
      <c r="E5" s="4"/>
    </row>
    <row r="6" spans="1:5" x14ac:dyDescent="0.25">
      <c r="A6" s="63" t="s">
        <v>0</v>
      </c>
      <c r="B6" s="63"/>
      <c r="C6" s="63"/>
      <c r="D6" s="63"/>
      <c r="E6" s="63"/>
    </row>
    <row r="7" spans="1:5" ht="15.75" customHeight="1" x14ac:dyDescent="0.25">
      <c r="A7" s="64" t="s">
        <v>24</v>
      </c>
      <c r="B7" s="64"/>
      <c r="C7" s="64"/>
      <c r="D7" s="64"/>
      <c r="E7" s="64"/>
    </row>
    <row r="8" spans="1:5" x14ac:dyDescent="0.25">
      <c r="A8" s="66" t="s">
        <v>1</v>
      </c>
      <c r="B8" s="66"/>
      <c r="C8" s="66"/>
      <c r="D8" s="66"/>
      <c r="E8" s="66"/>
    </row>
    <row r="9" spans="1:5" ht="17.25" customHeight="1" x14ac:dyDescent="0.25">
      <c r="A9" s="63" t="s">
        <v>25</v>
      </c>
      <c r="B9" s="63"/>
      <c r="C9" s="63"/>
      <c r="D9" s="63"/>
      <c r="E9" s="63"/>
    </row>
    <row r="10" spans="1:5" ht="24.75" customHeight="1" x14ac:dyDescent="0.25">
      <c r="A10" s="67" t="s">
        <v>14</v>
      </c>
      <c r="B10" s="68"/>
      <c r="C10" s="68"/>
      <c r="D10" s="68"/>
      <c r="E10" s="68"/>
    </row>
    <row r="11" spans="1:5" ht="32.25" customHeight="1" x14ac:dyDescent="0.25">
      <c r="A11" s="63" t="s">
        <v>26</v>
      </c>
      <c r="B11" s="63"/>
      <c r="C11" s="63"/>
      <c r="D11" s="63"/>
      <c r="E11" s="63"/>
    </row>
    <row r="12" spans="1:5" ht="17.25" customHeight="1" x14ac:dyDescent="0.25">
      <c r="A12" s="66" t="s">
        <v>15</v>
      </c>
      <c r="B12" s="69"/>
      <c r="C12" s="69"/>
      <c r="D12" s="69"/>
      <c r="E12" s="69"/>
    </row>
    <row r="13" spans="1:5" x14ac:dyDescent="0.25">
      <c r="A13" s="63" t="s">
        <v>22</v>
      </c>
      <c r="B13" s="63"/>
      <c r="C13" s="63"/>
      <c r="D13" s="63"/>
      <c r="E13" s="63"/>
    </row>
    <row r="14" spans="1:5" ht="11.25" customHeight="1" x14ac:dyDescent="0.25">
      <c r="A14" s="66" t="s">
        <v>2</v>
      </c>
      <c r="B14" s="69"/>
      <c r="C14" s="69"/>
      <c r="D14" s="69"/>
      <c r="E14" s="69"/>
    </row>
    <row r="15" spans="1:5" ht="18.75" customHeight="1" x14ac:dyDescent="0.25">
      <c r="A15" s="63" t="s">
        <v>47</v>
      </c>
      <c r="B15" s="63"/>
      <c r="C15" s="63"/>
      <c r="D15" s="63"/>
      <c r="E15" s="63"/>
    </row>
    <row r="16" spans="1:5" ht="14.25" customHeight="1" x14ac:dyDescent="0.25">
      <c r="A16" s="66" t="s">
        <v>16</v>
      </c>
      <c r="B16" s="69"/>
      <c r="C16" s="69"/>
      <c r="D16" s="69"/>
      <c r="E16" s="69"/>
    </row>
    <row r="17" spans="1:7" ht="30.75" customHeight="1" x14ac:dyDescent="0.25">
      <c r="A17" s="63" t="s">
        <v>17</v>
      </c>
      <c r="B17" s="63"/>
      <c r="C17" s="63"/>
      <c r="D17" s="63"/>
      <c r="E17" s="63"/>
    </row>
    <row r="18" spans="1:7" ht="58.15" customHeight="1" x14ac:dyDescent="0.25">
      <c r="A18" s="63" t="s">
        <v>27</v>
      </c>
      <c r="B18" s="63"/>
      <c r="C18" s="63"/>
      <c r="D18" s="63"/>
      <c r="E18" s="63"/>
    </row>
    <row r="19" spans="1:7" ht="33" customHeight="1" x14ac:dyDescent="0.25">
      <c r="A19" s="65" t="s">
        <v>28</v>
      </c>
      <c r="B19" s="65"/>
      <c r="C19" s="65"/>
      <c r="D19" s="65"/>
      <c r="E19" s="65"/>
    </row>
    <row r="20" spans="1:7" ht="19.5" customHeight="1" x14ac:dyDescent="0.25">
      <c r="A20" s="65"/>
      <c r="B20" s="65"/>
      <c r="C20" s="65"/>
      <c r="D20" s="65"/>
      <c r="E20" s="65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45</v>
      </c>
      <c r="B22" s="9" t="s">
        <v>35</v>
      </c>
      <c r="C22" s="3" t="s">
        <v>4</v>
      </c>
      <c r="D22" s="3">
        <v>13.6</v>
      </c>
      <c r="E22" s="8">
        <f>D22*F20*G20</f>
        <v>25557.119999999995</v>
      </c>
    </row>
    <row r="23" spans="1:7" x14ac:dyDescent="0.25">
      <c r="A23" s="7" t="s">
        <v>43</v>
      </c>
      <c r="B23" s="9" t="s">
        <v>23</v>
      </c>
      <c r="C23" s="3" t="s">
        <v>4</v>
      </c>
      <c r="D23" s="3">
        <v>4.68</v>
      </c>
      <c r="E23" s="8">
        <f>D23*F20*G20</f>
        <v>8794.655999999999</v>
      </c>
    </row>
    <row r="24" spans="1:7" s="19" customFormat="1" x14ac:dyDescent="0.25">
      <c r="A24" s="24" t="s">
        <v>31</v>
      </c>
      <c r="B24" s="9" t="s">
        <v>80</v>
      </c>
      <c r="C24" s="21" t="s">
        <v>33</v>
      </c>
      <c r="D24" s="21"/>
      <c r="E24" s="22">
        <v>0</v>
      </c>
    </row>
    <row r="25" spans="1:7" s="19" customFormat="1" x14ac:dyDescent="0.25">
      <c r="A25" s="24"/>
      <c r="B25" s="9"/>
      <c r="C25" s="21"/>
      <c r="D25" s="21"/>
      <c r="E25" s="22"/>
    </row>
    <row r="26" spans="1:7" x14ac:dyDescent="0.25">
      <c r="A26" s="10" t="s">
        <v>29</v>
      </c>
      <c r="B26" s="11"/>
      <c r="C26" s="12"/>
      <c r="D26" s="12"/>
      <c r="E26" s="13">
        <f>SUM(E22:E25)</f>
        <v>34351.775999999998</v>
      </c>
    </row>
    <row r="27" spans="1:7" ht="18" customHeight="1" x14ac:dyDescent="0.25"/>
    <row r="28" spans="1:7" ht="33.6" customHeight="1" x14ac:dyDescent="0.25">
      <c r="A28" s="71" t="s">
        <v>81</v>
      </c>
      <c r="B28" s="71"/>
      <c r="C28" s="71"/>
      <c r="D28" s="71"/>
      <c r="E28" s="71"/>
    </row>
    <row r="29" spans="1:7" ht="30.75" customHeight="1" x14ac:dyDescent="0.25">
      <c r="A29" s="63" t="s">
        <v>21</v>
      </c>
      <c r="B29" s="63"/>
      <c r="C29" s="63"/>
      <c r="D29" s="63"/>
      <c r="E29" s="63"/>
    </row>
    <row r="30" spans="1:7" x14ac:dyDescent="0.25">
      <c r="A30" s="63" t="s">
        <v>20</v>
      </c>
      <c r="B30" s="63"/>
      <c r="C30" s="63"/>
      <c r="D30" s="63"/>
      <c r="E30" s="63"/>
    </row>
    <row r="31" spans="1:7" x14ac:dyDescent="0.25">
      <c r="A31" s="63" t="s">
        <v>34</v>
      </c>
      <c r="B31" s="63"/>
      <c r="C31" s="63"/>
      <c r="D31" s="63"/>
      <c r="E31" s="63"/>
    </row>
    <row r="32" spans="1:7" x14ac:dyDescent="0.25">
      <c r="A32" s="63" t="s">
        <v>18</v>
      </c>
      <c r="B32" s="63"/>
      <c r="C32" s="63"/>
      <c r="D32" s="63"/>
      <c r="E32" s="63"/>
    </row>
    <row r="33" spans="1:5" x14ac:dyDescent="0.25">
      <c r="A33" s="72" t="s">
        <v>5</v>
      </c>
      <c r="B33" s="72"/>
      <c r="C33" s="72"/>
      <c r="D33" s="72"/>
      <c r="E33" s="72"/>
    </row>
    <row r="34" spans="1:5" x14ac:dyDescent="0.25">
      <c r="A34" s="63" t="s">
        <v>18</v>
      </c>
      <c r="B34" s="63"/>
      <c r="C34" s="63"/>
      <c r="D34" s="63"/>
      <c r="E34" s="63"/>
    </row>
    <row r="35" spans="1:5" x14ac:dyDescent="0.25">
      <c r="A35" s="73" t="s">
        <v>48</v>
      </c>
      <c r="B35" s="73"/>
      <c r="C35" s="73"/>
      <c r="D35" s="73"/>
      <c r="E35" s="5"/>
    </row>
    <row r="36" spans="1:5" x14ac:dyDescent="0.25">
      <c r="B36" s="70" t="s">
        <v>19</v>
      </c>
      <c r="C36" s="70"/>
      <c r="D36" s="70"/>
      <c r="E36" s="6" t="s">
        <v>6</v>
      </c>
    </row>
    <row r="37" spans="1:5" x14ac:dyDescent="0.25">
      <c r="A37" s="52"/>
      <c r="B37" s="52"/>
      <c r="C37" s="52"/>
      <c r="D37" s="52"/>
      <c r="E37" s="52"/>
    </row>
    <row r="38" spans="1:5" x14ac:dyDescent="0.25">
      <c r="A38" s="73" t="s">
        <v>30</v>
      </c>
      <c r="B38" s="73"/>
      <c r="C38" s="73"/>
      <c r="D38" s="73"/>
      <c r="E38" s="5"/>
    </row>
    <row r="39" spans="1:5" x14ac:dyDescent="0.25">
      <c r="B39" s="70" t="s">
        <v>19</v>
      </c>
      <c r="C39" s="70"/>
      <c r="D39" s="70"/>
      <c r="E39" s="6" t="s">
        <v>6</v>
      </c>
    </row>
    <row r="41" spans="1:5" x14ac:dyDescent="0.25">
      <c r="A41" s="20" t="s">
        <v>39</v>
      </c>
    </row>
    <row r="42" spans="1:5" x14ac:dyDescent="0.25">
      <c r="A42" s="20" t="s">
        <v>40</v>
      </c>
    </row>
    <row r="43" spans="1:5" x14ac:dyDescent="0.25">
      <c r="A43" s="14" t="s">
        <v>36</v>
      </c>
    </row>
    <row r="44" spans="1:5" x14ac:dyDescent="0.25">
      <c r="A44" s="2" t="s">
        <v>44</v>
      </c>
      <c r="B44" s="15">
        <f>'2кв'!B50</f>
        <v>42968.953999999998</v>
      </c>
    </row>
    <row r="45" spans="1:5" ht="15.75" x14ac:dyDescent="0.25">
      <c r="A45" s="16" t="s">
        <v>82</v>
      </c>
      <c r="B45" s="17"/>
    </row>
    <row r="46" spans="1:5" x14ac:dyDescent="0.25">
      <c r="A46" s="2" t="s">
        <v>38</v>
      </c>
      <c r="B46" s="17">
        <v>49525.54</v>
      </c>
    </row>
    <row r="47" spans="1:5" x14ac:dyDescent="0.25">
      <c r="A47" s="2" t="s">
        <v>46</v>
      </c>
      <c r="B47" s="17">
        <f>150*3</f>
        <v>450</v>
      </c>
    </row>
    <row r="48" spans="1:5" x14ac:dyDescent="0.25">
      <c r="A48" s="2" t="s">
        <v>42</v>
      </c>
      <c r="B48" s="17">
        <v>4382.5200000000004</v>
      </c>
    </row>
    <row r="49" spans="1:2" ht="30" x14ac:dyDescent="0.25">
      <c r="A49" s="51" t="s">
        <v>41</v>
      </c>
      <c r="B49" s="17">
        <f>E26</f>
        <v>34351.775999999998</v>
      </c>
    </row>
    <row r="50" spans="1:2" x14ac:dyDescent="0.25">
      <c r="A50" s="18" t="s">
        <v>37</v>
      </c>
      <c r="B50" s="15">
        <f>B44+B46+B47+B48-B49</f>
        <v>62975.238000000012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1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9" t="s">
        <v>11</v>
      </c>
      <c r="B1" s="59"/>
      <c r="C1" s="59"/>
      <c r="D1" s="59"/>
      <c r="E1" s="59"/>
    </row>
    <row r="2" spans="1:5" ht="32.25" customHeight="1" x14ac:dyDescent="0.25">
      <c r="A2" s="60" t="s">
        <v>12</v>
      </c>
      <c r="B2" s="61"/>
      <c r="C2" s="61"/>
      <c r="D2" s="61"/>
      <c r="E2" s="61"/>
    </row>
    <row r="3" spans="1:5" x14ac:dyDescent="0.25">
      <c r="A3" s="62" t="s">
        <v>83</v>
      </c>
      <c r="B3" s="62"/>
      <c r="C3" s="62"/>
      <c r="D3" s="62"/>
      <c r="E3" s="62"/>
    </row>
    <row r="4" spans="1:5" s="1" customFormat="1" ht="15.75" x14ac:dyDescent="0.25">
      <c r="A4" s="25" t="s">
        <v>13</v>
      </c>
      <c r="B4" s="4"/>
      <c r="C4" s="4"/>
      <c r="D4" s="30"/>
      <c r="E4" s="29" t="s">
        <v>84</v>
      </c>
    </row>
    <row r="5" spans="1:5" x14ac:dyDescent="0.25">
      <c r="A5" s="56"/>
      <c r="B5" s="4"/>
      <c r="C5" s="4"/>
      <c r="D5" s="4"/>
      <c r="E5" s="4"/>
    </row>
    <row r="6" spans="1:5" x14ac:dyDescent="0.25">
      <c r="A6" s="63" t="s">
        <v>0</v>
      </c>
      <c r="B6" s="63"/>
      <c r="C6" s="63"/>
      <c r="D6" s="63"/>
      <c r="E6" s="63"/>
    </row>
    <row r="7" spans="1:5" ht="15.75" customHeight="1" x14ac:dyDescent="0.25">
      <c r="A7" s="64" t="s">
        <v>86</v>
      </c>
      <c r="B7" s="64"/>
      <c r="C7" s="64"/>
      <c r="D7" s="64"/>
      <c r="E7" s="64"/>
    </row>
    <row r="8" spans="1:5" x14ac:dyDescent="0.25">
      <c r="A8" s="66" t="s">
        <v>1</v>
      </c>
      <c r="B8" s="66"/>
      <c r="C8" s="66"/>
      <c r="D8" s="66"/>
      <c r="E8" s="66"/>
    </row>
    <row r="9" spans="1:5" ht="17.25" customHeight="1" x14ac:dyDescent="0.25">
      <c r="A9" s="63" t="s">
        <v>25</v>
      </c>
      <c r="B9" s="63"/>
      <c r="C9" s="63"/>
      <c r="D9" s="63"/>
      <c r="E9" s="63"/>
    </row>
    <row r="10" spans="1:5" ht="24.75" customHeight="1" x14ac:dyDescent="0.25">
      <c r="A10" s="67" t="s">
        <v>14</v>
      </c>
      <c r="B10" s="68"/>
      <c r="C10" s="68"/>
      <c r="D10" s="68"/>
      <c r="E10" s="68"/>
    </row>
    <row r="11" spans="1:5" ht="32.25" customHeight="1" x14ac:dyDescent="0.25">
      <c r="A11" s="63" t="s">
        <v>26</v>
      </c>
      <c r="B11" s="63"/>
      <c r="C11" s="63"/>
      <c r="D11" s="63"/>
      <c r="E11" s="63"/>
    </row>
    <row r="12" spans="1:5" ht="17.25" customHeight="1" x14ac:dyDescent="0.25">
      <c r="A12" s="66" t="s">
        <v>15</v>
      </c>
      <c r="B12" s="69"/>
      <c r="C12" s="69"/>
      <c r="D12" s="69"/>
      <c r="E12" s="69"/>
    </row>
    <row r="13" spans="1:5" x14ac:dyDescent="0.25">
      <c r="A13" s="63" t="s">
        <v>22</v>
      </c>
      <c r="B13" s="63"/>
      <c r="C13" s="63"/>
      <c r="D13" s="63"/>
      <c r="E13" s="63"/>
    </row>
    <row r="14" spans="1:5" ht="11.25" customHeight="1" x14ac:dyDescent="0.25">
      <c r="A14" s="66" t="s">
        <v>2</v>
      </c>
      <c r="B14" s="69"/>
      <c r="C14" s="69"/>
      <c r="D14" s="69"/>
      <c r="E14" s="69"/>
    </row>
    <row r="15" spans="1:5" ht="18.75" customHeight="1" x14ac:dyDescent="0.25">
      <c r="A15" s="63" t="s">
        <v>47</v>
      </c>
      <c r="B15" s="63"/>
      <c r="C15" s="63"/>
      <c r="D15" s="63"/>
      <c r="E15" s="63"/>
    </row>
    <row r="16" spans="1:5" ht="14.25" customHeight="1" x14ac:dyDescent="0.25">
      <c r="A16" s="66" t="s">
        <v>16</v>
      </c>
      <c r="B16" s="69"/>
      <c r="C16" s="69"/>
      <c r="D16" s="69"/>
      <c r="E16" s="69"/>
    </row>
    <row r="17" spans="1:7" ht="30.75" customHeight="1" x14ac:dyDescent="0.25">
      <c r="A17" s="63" t="s">
        <v>17</v>
      </c>
      <c r="B17" s="63"/>
      <c r="C17" s="63"/>
      <c r="D17" s="63"/>
      <c r="E17" s="63"/>
    </row>
    <row r="18" spans="1:7" ht="58.15" customHeight="1" x14ac:dyDescent="0.25">
      <c r="A18" s="63" t="s">
        <v>27</v>
      </c>
      <c r="B18" s="63"/>
      <c r="C18" s="63"/>
      <c r="D18" s="63"/>
      <c r="E18" s="63"/>
    </row>
    <row r="19" spans="1:7" ht="33" customHeight="1" x14ac:dyDescent="0.25">
      <c r="A19" s="65" t="s">
        <v>28</v>
      </c>
      <c r="B19" s="65"/>
      <c r="C19" s="65"/>
      <c r="D19" s="65"/>
      <c r="E19" s="65"/>
    </row>
    <row r="20" spans="1:7" ht="19.5" customHeight="1" x14ac:dyDescent="0.25">
      <c r="A20" s="65"/>
      <c r="B20" s="65"/>
      <c r="C20" s="65"/>
      <c r="D20" s="65"/>
      <c r="E20" s="65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45</v>
      </c>
      <c r="B22" s="9" t="s">
        <v>35</v>
      </c>
      <c r="C22" s="3" t="s">
        <v>4</v>
      </c>
      <c r="D22" s="3">
        <v>13.6</v>
      </c>
      <c r="E22" s="8">
        <f>D22*F20*G20</f>
        <v>25557.119999999995</v>
      </c>
    </row>
    <row r="23" spans="1:7" x14ac:dyDescent="0.25">
      <c r="A23" s="7" t="s">
        <v>43</v>
      </c>
      <c r="B23" s="9" t="s">
        <v>23</v>
      </c>
      <c r="C23" s="3" t="s">
        <v>4</v>
      </c>
      <c r="D23" s="3">
        <v>4.68</v>
      </c>
      <c r="E23" s="8">
        <f>D23*F20*G20</f>
        <v>8794.655999999999</v>
      </c>
    </row>
    <row r="24" spans="1:7" s="19" customFormat="1" x14ac:dyDescent="0.25">
      <c r="A24" s="24" t="s">
        <v>31</v>
      </c>
      <c r="B24" s="9" t="s">
        <v>85</v>
      </c>
      <c r="C24" s="21" t="s">
        <v>33</v>
      </c>
      <c r="D24" s="21"/>
      <c r="E24" s="22">
        <v>0</v>
      </c>
    </row>
    <row r="25" spans="1:7" s="19" customFormat="1" x14ac:dyDescent="0.25">
      <c r="A25" s="78"/>
      <c r="B25" s="9"/>
      <c r="C25" s="21"/>
      <c r="D25" s="21"/>
      <c r="E25" s="22"/>
    </row>
    <row r="26" spans="1:7" x14ac:dyDescent="0.25">
      <c r="A26" s="10" t="s">
        <v>29</v>
      </c>
      <c r="B26" s="11"/>
      <c r="C26" s="12"/>
      <c r="D26" s="12"/>
      <c r="E26" s="13">
        <f>SUM(E22:E25)</f>
        <v>34351.775999999998</v>
      </c>
    </row>
    <row r="27" spans="1:7" ht="18" customHeight="1" x14ac:dyDescent="0.25"/>
    <row r="28" spans="1:7" ht="33.6" customHeight="1" x14ac:dyDescent="0.25">
      <c r="A28" s="71" t="s">
        <v>87</v>
      </c>
      <c r="B28" s="71"/>
      <c r="C28" s="71"/>
      <c r="D28" s="71"/>
      <c r="E28" s="71"/>
    </row>
    <row r="29" spans="1:7" ht="30.75" customHeight="1" x14ac:dyDescent="0.25">
      <c r="A29" s="63" t="s">
        <v>21</v>
      </c>
      <c r="B29" s="63"/>
      <c r="C29" s="63"/>
      <c r="D29" s="63"/>
      <c r="E29" s="63"/>
    </row>
    <row r="30" spans="1:7" x14ac:dyDescent="0.25">
      <c r="A30" s="63" t="s">
        <v>20</v>
      </c>
      <c r="B30" s="63"/>
      <c r="C30" s="63"/>
      <c r="D30" s="63"/>
      <c r="E30" s="63"/>
    </row>
    <row r="31" spans="1:7" x14ac:dyDescent="0.25">
      <c r="A31" s="63" t="s">
        <v>34</v>
      </c>
      <c r="B31" s="63"/>
      <c r="C31" s="63"/>
      <c r="D31" s="63"/>
      <c r="E31" s="63"/>
    </row>
    <row r="32" spans="1:7" x14ac:dyDescent="0.25">
      <c r="A32" s="63" t="s">
        <v>18</v>
      </c>
      <c r="B32" s="63"/>
      <c r="C32" s="63"/>
      <c r="D32" s="63"/>
      <c r="E32" s="63"/>
    </row>
    <row r="33" spans="1:5" x14ac:dyDescent="0.25">
      <c r="A33" s="72" t="s">
        <v>5</v>
      </c>
      <c r="B33" s="72"/>
      <c r="C33" s="72"/>
      <c r="D33" s="72"/>
      <c r="E33" s="72"/>
    </row>
    <row r="34" spans="1:5" x14ac:dyDescent="0.25">
      <c r="A34" s="63" t="s">
        <v>18</v>
      </c>
      <c r="B34" s="63"/>
      <c r="C34" s="63"/>
      <c r="D34" s="63"/>
      <c r="E34" s="63"/>
    </row>
    <row r="35" spans="1:5" x14ac:dyDescent="0.25">
      <c r="A35" s="73" t="s">
        <v>48</v>
      </c>
      <c r="B35" s="73"/>
      <c r="C35" s="73"/>
      <c r="D35" s="73"/>
      <c r="E35" s="5"/>
    </row>
    <row r="36" spans="1:5" x14ac:dyDescent="0.25">
      <c r="B36" s="70" t="s">
        <v>19</v>
      </c>
      <c r="C36" s="70"/>
      <c r="D36" s="70"/>
      <c r="E36" s="6" t="s">
        <v>6</v>
      </c>
    </row>
    <row r="37" spans="1:5" x14ac:dyDescent="0.25">
      <c r="A37" s="55"/>
      <c r="B37" s="55"/>
      <c r="C37" s="55"/>
      <c r="D37" s="55"/>
      <c r="E37" s="55"/>
    </row>
    <row r="38" spans="1:5" x14ac:dyDescent="0.25">
      <c r="A38" s="73" t="s">
        <v>30</v>
      </c>
      <c r="B38" s="73"/>
      <c r="C38" s="73"/>
      <c r="D38" s="73"/>
      <c r="E38" s="5"/>
    </row>
    <row r="39" spans="1:5" x14ac:dyDescent="0.25">
      <c r="B39" s="70" t="s">
        <v>19</v>
      </c>
      <c r="C39" s="70"/>
      <c r="D39" s="70"/>
      <c r="E39" s="6" t="s">
        <v>6</v>
      </c>
    </row>
    <row r="41" spans="1:5" x14ac:dyDescent="0.25">
      <c r="A41" s="20" t="s">
        <v>39</v>
      </c>
    </row>
    <row r="42" spans="1:5" x14ac:dyDescent="0.25">
      <c r="A42" s="20" t="s">
        <v>40</v>
      </c>
    </row>
    <row r="43" spans="1:5" x14ac:dyDescent="0.25">
      <c r="A43" s="14" t="s">
        <v>36</v>
      </c>
    </row>
    <row r="44" spans="1:5" x14ac:dyDescent="0.25">
      <c r="A44" s="2" t="s">
        <v>44</v>
      </c>
      <c r="B44" s="15">
        <f>'3кв'!B50</f>
        <v>62975.238000000012</v>
      </c>
    </row>
    <row r="45" spans="1:5" ht="15.75" x14ac:dyDescent="0.25">
      <c r="A45" s="16" t="s">
        <v>82</v>
      </c>
      <c r="B45" s="17"/>
    </row>
    <row r="46" spans="1:5" x14ac:dyDescent="0.25">
      <c r="A46" s="2" t="s">
        <v>38</v>
      </c>
      <c r="B46" s="17">
        <v>45088.7</v>
      </c>
    </row>
    <row r="47" spans="1:5" x14ac:dyDescent="0.25">
      <c r="A47" s="2" t="s">
        <v>42</v>
      </c>
      <c r="B47" s="17">
        <v>3612.92</v>
      </c>
    </row>
    <row r="48" spans="1:5" ht="30" x14ac:dyDescent="0.25">
      <c r="A48" s="54" t="s">
        <v>41</v>
      </c>
      <c r="B48" s="17">
        <f>E26</f>
        <v>34351.775999999998</v>
      </c>
    </row>
    <row r="49" spans="1:2" x14ac:dyDescent="0.25">
      <c r="A49" s="18" t="s">
        <v>37</v>
      </c>
      <c r="B49" s="15">
        <f>B44+B46+B47-B48</f>
        <v>77325.082000000009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  <rowBreaks count="1" manualBreakCount="1">
    <brk id="30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22" zoomScaleSheetLayoutView="100" workbookViewId="0">
      <selection activeCell="F16" sqref="F16"/>
    </sheetView>
  </sheetViews>
  <sheetFormatPr defaultRowHeight="15.75" x14ac:dyDescent="0.25"/>
  <cols>
    <col min="1" max="1" width="10.5703125" style="81" customWidth="1"/>
    <col min="2" max="2" width="60.7109375" style="81" customWidth="1"/>
    <col min="3" max="3" width="15.28515625" style="81" customWidth="1"/>
    <col min="4" max="4" width="11.85546875" style="81" customWidth="1"/>
    <col min="5" max="5" width="14.7109375" style="81" customWidth="1"/>
    <col min="6" max="6" width="12.42578125" style="81" customWidth="1"/>
    <col min="7" max="7" width="12" style="81" customWidth="1"/>
    <col min="8" max="8" width="13.5703125" style="81" customWidth="1"/>
    <col min="9" max="16384" width="9.140625" style="81"/>
  </cols>
  <sheetData>
    <row r="1" spans="1:5" x14ac:dyDescent="0.25">
      <c r="A1" s="75" t="s">
        <v>50</v>
      </c>
      <c r="B1" s="75"/>
      <c r="C1" s="75"/>
      <c r="D1" s="31"/>
    </row>
    <row r="2" spans="1:5" x14ac:dyDescent="0.25">
      <c r="A2" s="76" t="s">
        <v>51</v>
      </c>
      <c r="B2" s="76"/>
      <c r="C2" s="76"/>
      <c r="D2" s="16"/>
    </row>
    <row r="3" spans="1:5" x14ac:dyDescent="0.25">
      <c r="A3" s="76" t="s">
        <v>88</v>
      </c>
      <c r="B3" s="76"/>
      <c r="C3" s="76"/>
      <c r="D3" s="16"/>
    </row>
    <row r="4" spans="1:5" x14ac:dyDescent="0.25">
      <c r="A4" s="75" t="s">
        <v>89</v>
      </c>
      <c r="B4" s="75"/>
      <c r="C4" s="75"/>
      <c r="D4" s="31"/>
    </row>
    <row r="5" spans="1:5" x14ac:dyDescent="0.25">
      <c r="A5" s="77"/>
      <c r="B5" s="77"/>
      <c r="C5" s="77"/>
      <c r="D5" s="1"/>
    </row>
    <row r="6" spans="1:5" x14ac:dyDescent="0.25">
      <c r="A6" s="16"/>
      <c r="B6" s="32" t="s">
        <v>52</v>
      </c>
      <c r="C6" s="82">
        <f>'1кв'!B45</f>
        <v>27466.45</v>
      </c>
      <c r="D6" s="33"/>
    </row>
    <row r="7" spans="1:5" x14ac:dyDescent="0.25">
      <c r="A7" s="34" t="s">
        <v>53</v>
      </c>
      <c r="B7" s="32" t="s">
        <v>90</v>
      </c>
      <c r="C7" s="82"/>
      <c r="D7" s="33"/>
    </row>
    <row r="8" spans="1:5" x14ac:dyDescent="0.25">
      <c r="B8" s="35" t="s">
        <v>54</v>
      </c>
      <c r="C8" s="83">
        <f>'1кв'!B47+'2кв'!B46+'3кв'!B46+'4кв'!B46</f>
        <v>170857.05</v>
      </c>
      <c r="D8" s="84"/>
    </row>
    <row r="9" spans="1:5" ht="31.5" x14ac:dyDescent="0.25">
      <c r="B9" s="23" t="s">
        <v>55</v>
      </c>
      <c r="C9" s="83">
        <f>'1кв'!B48+'2кв'!B47+'3кв'!B47</f>
        <v>1350</v>
      </c>
      <c r="D9" s="84"/>
    </row>
    <row r="10" spans="1:5" x14ac:dyDescent="0.25">
      <c r="B10" s="85" t="s">
        <v>66</v>
      </c>
      <c r="C10" s="83">
        <f>'1кв'!B49+'2кв'!B48+'3кв'!B48+'4кв'!B47</f>
        <v>10533.32</v>
      </c>
      <c r="D10" s="84"/>
    </row>
    <row r="11" spans="1:5" x14ac:dyDescent="0.25">
      <c r="A11" s="58"/>
      <c r="B11" s="35" t="s">
        <v>56</v>
      </c>
      <c r="C11" s="86">
        <f>SUM(C8:C10)</f>
        <v>182740.37</v>
      </c>
      <c r="D11" s="33"/>
    </row>
    <row r="12" spans="1:5" x14ac:dyDescent="0.25">
      <c r="A12" s="1"/>
      <c r="B12" s="74"/>
      <c r="C12" s="74"/>
      <c r="D12" s="36"/>
    </row>
    <row r="13" spans="1:5" x14ac:dyDescent="0.25">
      <c r="A13" s="37" t="s">
        <v>57</v>
      </c>
      <c r="B13" s="23" t="s">
        <v>58</v>
      </c>
      <c r="C13" s="83">
        <f>'1кв'!E22+'2кв'!E22+'3кв'!E22+'4кв'!E22</f>
        <v>97455.311999999991</v>
      </c>
      <c r="D13" s="36"/>
    </row>
    <row r="14" spans="1:5" x14ac:dyDescent="0.25">
      <c r="A14" s="37"/>
      <c r="B14" s="87" t="s">
        <v>43</v>
      </c>
      <c r="C14" s="83">
        <f>'1кв'!E23+'2кв'!E23+'3кв'!E23+'4кв'!E23</f>
        <v>33975.936000000002</v>
      </c>
      <c r="D14" s="36"/>
    </row>
    <row r="15" spans="1:5" x14ac:dyDescent="0.25">
      <c r="A15" s="1"/>
      <c r="B15" s="87" t="s">
        <v>31</v>
      </c>
      <c r="C15" s="83">
        <f>'1кв'!E24+'2кв'!E24+'3кв'!E24+'4кв'!E24</f>
        <v>834.49</v>
      </c>
      <c r="D15" s="36"/>
      <c r="E15" s="88"/>
    </row>
    <row r="16" spans="1:5" x14ac:dyDescent="0.25">
      <c r="A16" s="37"/>
      <c r="B16" s="38" t="s">
        <v>95</v>
      </c>
      <c r="C16" s="83">
        <v>0</v>
      </c>
      <c r="D16" s="36"/>
    </row>
    <row r="17" spans="1:5" x14ac:dyDescent="0.25">
      <c r="A17" s="37"/>
      <c r="B17" s="39" t="s">
        <v>59</v>
      </c>
      <c r="C17" s="83">
        <f>SUM(C19:C20)</f>
        <v>616</v>
      </c>
      <c r="D17" s="36"/>
    </row>
    <row r="18" spans="1:5" x14ac:dyDescent="0.25">
      <c r="A18" s="37"/>
      <c r="B18" s="39" t="s">
        <v>60</v>
      </c>
      <c r="C18" s="89"/>
      <c r="D18" s="36"/>
    </row>
    <row r="19" spans="1:5" ht="31.5" x14ac:dyDescent="0.25">
      <c r="A19" s="37"/>
      <c r="B19" s="90" t="s">
        <v>96</v>
      </c>
      <c r="C19" s="83">
        <f>'1кв'!E25</f>
        <v>616</v>
      </c>
      <c r="D19" s="36"/>
    </row>
    <row r="20" spans="1:5" x14ac:dyDescent="0.25">
      <c r="A20" s="37"/>
      <c r="B20" s="90"/>
      <c r="C20" s="83"/>
      <c r="D20" s="36"/>
    </row>
    <row r="21" spans="1:5" x14ac:dyDescent="0.25">
      <c r="A21" s="1"/>
      <c r="B21" s="57" t="s">
        <v>61</v>
      </c>
      <c r="C21" s="86">
        <f>SUM(C13:C17)</f>
        <v>132881.73799999998</v>
      </c>
      <c r="D21" s="36"/>
      <c r="E21" s="88"/>
    </row>
    <row r="22" spans="1:5" x14ac:dyDescent="0.25">
      <c r="A22" s="1"/>
      <c r="B22" s="40" t="s">
        <v>97</v>
      </c>
      <c r="C22" s="86">
        <f>C6+C11-C21</f>
        <v>77325.082000000024</v>
      </c>
      <c r="D22" s="36"/>
    </row>
    <row r="23" spans="1:5" x14ac:dyDescent="0.25">
      <c r="A23" s="1"/>
      <c r="B23" s="34"/>
      <c r="C23" s="34"/>
      <c r="D23" s="36"/>
    </row>
    <row r="24" spans="1:5" x14ac:dyDescent="0.25">
      <c r="A24" s="1"/>
      <c r="B24" s="41" t="s">
        <v>62</v>
      </c>
      <c r="C24" s="41"/>
      <c r="D24" s="36"/>
    </row>
    <row r="25" spans="1:5" x14ac:dyDescent="0.25">
      <c r="A25" s="1"/>
      <c r="B25" s="41" t="s">
        <v>67</v>
      </c>
      <c r="C25" s="79">
        <v>36450.129999999997</v>
      </c>
      <c r="D25" s="36"/>
    </row>
    <row r="26" spans="1:5" x14ac:dyDescent="0.25">
      <c r="A26" s="1"/>
      <c r="B26" s="42" t="s">
        <v>91</v>
      </c>
      <c r="C26" s="80">
        <v>31519.82</v>
      </c>
      <c r="D26" s="36"/>
    </row>
    <row r="27" spans="1:5" x14ac:dyDescent="0.25">
      <c r="A27" s="1"/>
      <c r="B27" s="41" t="s">
        <v>63</v>
      </c>
      <c r="C27" s="79">
        <f>C26-C25</f>
        <v>-4930.3099999999977</v>
      </c>
      <c r="D27" s="36"/>
    </row>
    <row r="28" spans="1:5" x14ac:dyDescent="0.25">
      <c r="A28" s="1"/>
      <c r="B28" s="34"/>
      <c r="C28" s="34"/>
      <c r="D28" s="36"/>
    </row>
    <row r="29" spans="1:5" x14ac:dyDescent="0.25">
      <c r="A29" s="1"/>
      <c r="B29" s="34"/>
      <c r="C29" s="34"/>
      <c r="D29" s="36"/>
    </row>
    <row r="30" spans="1:5" x14ac:dyDescent="0.25">
      <c r="A30" s="1"/>
      <c r="B30" s="34"/>
      <c r="C30" s="34"/>
      <c r="D30" s="36"/>
    </row>
    <row r="31" spans="1:5" x14ac:dyDescent="0.25">
      <c r="A31" s="1"/>
      <c r="B31" s="34"/>
      <c r="C31" s="34"/>
      <c r="D31" s="36"/>
    </row>
    <row r="32" spans="1:5" x14ac:dyDescent="0.25">
      <c r="A32" s="1" t="s">
        <v>64</v>
      </c>
      <c r="B32" s="34" t="s">
        <v>92</v>
      </c>
      <c r="C32" s="34"/>
      <c r="D32" s="36"/>
    </row>
    <row r="33" spans="1:4" x14ac:dyDescent="0.25">
      <c r="A33" s="1"/>
      <c r="B33" s="34" t="s">
        <v>93</v>
      </c>
      <c r="C33" s="34"/>
      <c r="D33" s="36"/>
    </row>
    <row r="34" spans="1:4" x14ac:dyDescent="0.25">
      <c r="A34" s="1"/>
      <c r="B34" s="34" t="s">
        <v>94</v>
      </c>
      <c r="C34" s="34"/>
      <c r="D34" s="36"/>
    </row>
    <row r="35" spans="1:4" x14ac:dyDescent="0.25">
      <c r="A35" s="1"/>
      <c r="B35" s="34"/>
      <c r="C35" s="34"/>
      <c r="D35" s="36"/>
    </row>
    <row r="36" spans="1:4" x14ac:dyDescent="0.25">
      <c r="A36" s="1"/>
      <c r="B36" s="34"/>
      <c r="C36" s="34"/>
      <c r="D36" s="36"/>
    </row>
    <row r="37" spans="1:4" x14ac:dyDescent="0.25">
      <c r="A37" s="1"/>
      <c r="B37" s="34" t="s">
        <v>65</v>
      </c>
      <c r="C37" s="34"/>
      <c r="D37" s="36"/>
    </row>
    <row r="38" spans="1:4" x14ac:dyDescent="0.25">
      <c r="A38" s="1"/>
      <c r="B38" s="34"/>
      <c r="C38" s="34"/>
      <c r="D38" s="36"/>
    </row>
    <row r="39" spans="1:4" x14ac:dyDescent="0.25">
      <c r="A39" s="1"/>
      <c r="B39" s="34"/>
      <c r="C39" s="34"/>
      <c r="D39" s="36"/>
    </row>
    <row r="40" spans="1:4" x14ac:dyDescent="0.25">
      <c r="A40" s="1"/>
      <c r="B40" s="34"/>
      <c r="C40" s="34"/>
      <c r="D40" s="36"/>
    </row>
    <row r="41" spans="1:4" x14ac:dyDescent="0.25">
      <c r="A41" s="1"/>
      <c r="B41" s="34"/>
      <c r="C41" s="34"/>
      <c r="D41" s="36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2025-02-18T10:33:13Z</dcterms:modified>
</cp:coreProperties>
</file>